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<sst xmlns="http://schemas.openxmlformats.org/spreadsheetml/2006/main" count="127" uniqueCount="95">
  <si>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</si>
  <si>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</si>
  <si>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</si>
  <si>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</si>
  <si>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</si>
  <si>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</si>
  <si>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</si>
  <si>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</si>
  <si>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</si>
  <si>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</si>
  <si>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</si>
  <si>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</si>
  <si>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</si>
  <si>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</si>
  <si>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</si>
  <si>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</si>
  <si>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</si>
  <si>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</si>
  <si>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</si>
  <si>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</si>
  <si>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</si>
  <si>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</si>
  <si>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</si>
  <si>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</si>
  <si>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</si>
  <si>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</si>
  <si>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</si>
  <si>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</si>
  <si>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</si>
  <si>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</si>
  <si>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</si>
  <si>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</si>
  <si>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</si>
  <si>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</si>
  <si>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</si>
  <si>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</si>
  <si>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</si>
  <si>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</si>
  <si>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</si>
  <si>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</si>
  <si>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</si>
  <si>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</si>
  <si>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</si>
  <si>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</si>
  <si>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</si>
  <si>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</si>
  <si>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</si>
  <si>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</si>
  <si>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</si>
  <si>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</si>
  <si>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</si>
  <si>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</si>
  <si>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</si>
  <si>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</si>
  <si>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</si>
  <si>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</si>
  <si>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</si>
  <si>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</si>
  <si>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</si>
  <si>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Eagle Creek OR</t>
  </si>
  <si>
    <t>JAW</t>
  </si>
  <si>
    <t>Populus zaddachii</t>
  </si>
  <si>
    <t>Populus delicatus</t>
  </si>
  <si>
    <t>Myrica pacifica</t>
  </si>
  <si>
    <t>Carya dentata</t>
  </si>
  <si>
    <t>Juglans pecanoides</t>
  </si>
  <si>
    <t>Alnus oreg.</t>
  </si>
  <si>
    <t>Fagus bonnevillensis</t>
  </si>
  <si>
    <t>Quercus simulata</t>
  </si>
  <si>
    <t>Quercus cowlesi SP</t>
  </si>
  <si>
    <t>Quercus washingtonensis</t>
  </si>
  <si>
    <t>Quercus columbiana</t>
  </si>
  <si>
    <t>Ulmus tanneri</t>
  </si>
  <si>
    <t>Acer</t>
  </si>
  <si>
    <t>Magnolia</t>
  </si>
  <si>
    <t>Phyllites [14:3]</t>
  </si>
  <si>
    <t>Laurophyllum</t>
  </si>
  <si>
    <t>Liquidambar</t>
  </si>
  <si>
    <t>Platanus</t>
  </si>
  <si>
    <t>Acer negundoides</t>
  </si>
  <si>
    <t>Crataegus pacifica</t>
  </si>
  <si>
    <t>Prunus</t>
  </si>
  <si>
    <t>Exbucklandia</t>
  </si>
  <si>
    <t>Leguminosae</t>
  </si>
  <si>
    <t>Vitis</t>
  </si>
  <si>
    <t>Nyssa crenata</t>
  </si>
  <si>
    <t>Phyllites tanneri</t>
  </si>
  <si>
    <t>Persea</t>
  </si>
  <si>
    <t>Styracaceae</t>
  </si>
  <si>
    <t>Hairy Sassafras</t>
  </si>
  <si>
    <t>Quercus SP</t>
  </si>
  <si>
    <t>45.54°</t>
  </si>
  <si>
    <t>Reference:  Chaney 1920</t>
  </si>
  <si>
    <t>Reported Age Neogene (Miocene), assumed Age 15 Ma,  Palaeolatitude 45.38° N</t>
  </si>
  <si>
    <t xml:space="preserve">   -122.42°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</si>
</sst>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I3" sqref="I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92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60</v>
      </c>
      <c r="B3" s="49" t="s">
        <v>59</v>
      </c>
      <c r="C3" s="49"/>
      <c r="D3" s="50" t="s">
        <v>91</v>
      </c>
      <c r="E3" s="51" t="s">
        <v>94</v>
      </c>
      <c r="F3" s="50"/>
      <c r="G3" s="52"/>
      <c r="H3" s="48">
        <f>AQ114</f>
        <v>0.8285714285714286</v>
      </c>
      <c r="I3" s="64" t="s">
        <v>93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F7">
        <v>1</v>
      </c>
      <c r="G7">
        <v>0.5</v>
      </c>
      <c r="H7">
        <v>1</v>
      </c>
      <c r="O7">
        <v>0.5</v>
      </c>
      <c r="P7">
        <v>0.5</v>
      </c>
      <c r="X7">
        <v>0.5</v>
      </c>
      <c r="Y7">
        <v>0.5</v>
      </c>
      <c r="AB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0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H8">
        <v>1</v>
      </c>
      <c r="N8">
        <v>1</v>
      </c>
      <c r="Y8">
        <v>1</v>
      </c>
      <c r="AB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0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F9">
        <v>1</v>
      </c>
      <c r="G9">
        <v>1</v>
      </c>
      <c r="I9">
        <v>1</v>
      </c>
      <c r="O9">
        <v>1</v>
      </c>
      <c r="U9">
        <v>1</v>
      </c>
      <c r="Z9">
        <v>1</v>
      </c>
      <c r="AC9">
        <v>1</v>
      </c>
      <c r="AF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0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F10">
        <v>1</v>
      </c>
      <c r="G10">
        <v>1</v>
      </c>
      <c r="I10">
        <v>1</v>
      </c>
      <c r="J10">
        <v>1</v>
      </c>
      <c r="P10">
        <v>1</v>
      </c>
      <c r="V10">
        <v>1</v>
      </c>
      <c r="AC10">
        <v>1</v>
      </c>
      <c r="AG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0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F11">
        <v>1</v>
      </c>
      <c r="G11">
        <v>1</v>
      </c>
      <c r="I11">
        <v>1</v>
      </c>
      <c r="P11">
        <v>1</v>
      </c>
      <c r="Y11">
        <v>0.5</v>
      </c>
      <c r="Z11">
        <v>0.5</v>
      </c>
      <c r="AC11">
        <v>1</v>
      </c>
      <c r="AF11">
        <v>0.5</v>
      </c>
      <c r="AG11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0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F12">
        <v>1</v>
      </c>
      <c r="I12">
        <v>1</v>
      </c>
      <c r="P12">
        <v>1</v>
      </c>
      <c r="U12">
        <v>1</v>
      </c>
      <c r="Y12">
        <v>1</v>
      </c>
      <c r="AB12">
        <v>1</v>
      </c>
      <c r="AG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E13">
        <v>1</v>
      </c>
      <c r="P13">
        <v>1</v>
      </c>
      <c r="Y13">
        <v>1</v>
      </c>
      <c r="AB13">
        <v>1</v>
      </c>
      <c r="AH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0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C14">
        <v>1</v>
      </c>
      <c r="E14">
        <v>0.5</v>
      </c>
      <c r="I14">
        <v>0.5</v>
      </c>
      <c r="N14">
        <v>0.5</v>
      </c>
      <c r="O14">
        <v>0.5</v>
      </c>
      <c r="W14">
        <v>1</v>
      </c>
      <c r="Y14">
        <v>1</v>
      </c>
      <c r="AC14">
        <v>0.5</v>
      </c>
      <c r="AD14">
        <v>0.5</v>
      </c>
      <c r="AG14">
        <v>0.5</v>
      </c>
      <c r="AH14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E15">
        <v>1</v>
      </c>
      <c r="P15">
        <v>1</v>
      </c>
      <c r="AB15">
        <v>1</v>
      </c>
      <c r="AG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0</v>
      </c>
      <c r="CB15">
        <f t="shared" si="8"/>
        <v>0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F16">
        <v>1</v>
      </c>
      <c r="G16">
        <v>1</v>
      </c>
      <c r="I16">
        <v>1</v>
      </c>
      <c r="O16">
        <v>1</v>
      </c>
      <c r="Y16">
        <v>0.5</v>
      </c>
      <c r="Z16">
        <v>0.5</v>
      </c>
      <c r="AC16">
        <v>0.5</v>
      </c>
      <c r="AD16">
        <v>0.5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0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0.5</v>
      </c>
      <c r="D17">
        <v>0.5</v>
      </c>
      <c r="E17">
        <v>0.5</v>
      </c>
      <c r="F17">
        <v>0.5</v>
      </c>
      <c r="G17">
        <v>0.5</v>
      </c>
      <c r="H17">
        <v>0.5</v>
      </c>
      <c r="P17">
        <v>1</v>
      </c>
      <c r="U17">
        <v>1</v>
      </c>
      <c r="X17">
        <v>0.5</v>
      </c>
      <c r="Y17">
        <v>0.5</v>
      </c>
      <c r="AB17">
        <v>0.5</v>
      </c>
      <c r="AC17">
        <v>0.5</v>
      </c>
      <c r="AF17">
        <v>0.5</v>
      </c>
      <c r="AG17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F18">
        <v>1</v>
      </c>
      <c r="G18">
        <v>1</v>
      </c>
      <c r="I18">
        <v>1</v>
      </c>
      <c r="J18">
        <v>1</v>
      </c>
      <c r="O18">
        <v>1</v>
      </c>
      <c r="V18">
        <v>1</v>
      </c>
      <c r="X18">
        <v>0.5</v>
      </c>
      <c r="Y18">
        <v>0.5</v>
      </c>
      <c r="AC18">
        <v>1</v>
      </c>
      <c r="AG18">
        <v>0.5</v>
      </c>
      <c r="AH18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D19">
        <v>1</v>
      </c>
      <c r="H19">
        <v>0.5</v>
      </c>
      <c r="I19">
        <v>0.5</v>
      </c>
      <c r="O19">
        <v>1</v>
      </c>
      <c r="V19">
        <v>1</v>
      </c>
      <c r="X19">
        <v>0.5</v>
      </c>
      <c r="Y19">
        <v>0.5</v>
      </c>
      <c r="AA19">
        <v>1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0</v>
      </c>
      <c r="AU19">
        <f t="shared" si="14"/>
        <v>0</v>
      </c>
      <c r="AV19">
        <f t="shared" si="15"/>
        <v>1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1</v>
      </c>
      <c r="BP19">
        <f t="shared" si="35"/>
        <v>0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C20">
        <v>1</v>
      </c>
      <c r="E20">
        <v>1</v>
      </c>
      <c r="P20">
        <v>1</v>
      </c>
      <c r="Y20">
        <v>1</v>
      </c>
      <c r="AB20">
        <v>1</v>
      </c>
      <c r="AG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0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75</v>
      </c>
      <c r="C21">
        <v>1</v>
      </c>
      <c r="E21">
        <v>1</v>
      </c>
      <c r="P21">
        <v>1</v>
      </c>
      <c r="W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0</v>
      </c>
      <c r="CC21">
        <f t="shared" si="9"/>
        <v>0</v>
      </c>
      <c r="CD21">
        <f t="shared" si="10"/>
        <v>0</v>
      </c>
    </row>
    <row r="22" spans="1:82" ht="12.75">
      <c r="A22" s="7">
        <f t="shared" si="43"/>
        <v>16</v>
      </c>
      <c r="B22" t="s">
        <v>76</v>
      </c>
      <c r="C22">
        <v>1</v>
      </c>
      <c r="F22">
        <v>1</v>
      </c>
      <c r="G22">
        <v>1</v>
      </c>
      <c r="H22">
        <v>1</v>
      </c>
      <c r="P22">
        <v>0.5</v>
      </c>
      <c r="Q22">
        <v>0.5</v>
      </c>
      <c r="U22">
        <v>1</v>
      </c>
      <c r="X22">
        <v>1</v>
      </c>
      <c r="AC22">
        <v>1</v>
      </c>
      <c r="AH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77</v>
      </c>
      <c r="D23">
        <v>1</v>
      </c>
      <c r="F23">
        <v>1</v>
      </c>
      <c r="G23">
        <v>0.5</v>
      </c>
      <c r="H23">
        <v>1</v>
      </c>
      <c r="O23">
        <v>0.5</v>
      </c>
      <c r="P23">
        <v>0.5</v>
      </c>
      <c r="V23">
        <v>1</v>
      </c>
      <c r="X23">
        <v>1</v>
      </c>
      <c r="AA23">
        <v>0.5</v>
      </c>
      <c r="AB23">
        <v>0.5</v>
      </c>
      <c r="AG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1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78</v>
      </c>
      <c r="D24">
        <v>1</v>
      </c>
      <c r="F24">
        <v>1</v>
      </c>
      <c r="G24">
        <v>1</v>
      </c>
      <c r="I24">
        <v>1</v>
      </c>
      <c r="J24">
        <v>1</v>
      </c>
      <c r="P24">
        <v>0.5</v>
      </c>
      <c r="Q24">
        <v>0.5</v>
      </c>
      <c r="V24">
        <v>0.5</v>
      </c>
      <c r="W24">
        <v>0.5</v>
      </c>
      <c r="X24">
        <v>1</v>
      </c>
      <c r="AA24">
        <v>0.5</v>
      </c>
      <c r="AB24">
        <v>0.5</v>
      </c>
      <c r="AG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1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79</v>
      </c>
      <c r="C25">
        <v>0.5</v>
      </c>
      <c r="D25">
        <v>0.5</v>
      </c>
      <c r="F25">
        <v>1</v>
      </c>
      <c r="G25">
        <v>1</v>
      </c>
      <c r="I25">
        <v>1</v>
      </c>
      <c r="J25">
        <v>1</v>
      </c>
      <c r="O25">
        <v>1</v>
      </c>
      <c r="V25">
        <v>1</v>
      </c>
      <c r="Y25">
        <v>1</v>
      </c>
      <c r="AB25">
        <v>1</v>
      </c>
      <c r="AG25">
        <v>0.5</v>
      </c>
      <c r="AH2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80</v>
      </c>
      <c r="D26">
        <v>1</v>
      </c>
      <c r="F26">
        <v>1</v>
      </c>
      <c r="G26">
        <v>0.5</v>
      </c>
      <c r="I26">
        <v>1</v>
      </c>
      <c r="N26">
        <v>1</v>
      </c>
      <c r="U26">
        <v>1</v>
      </c>
      <c r="Y26">
        <v>1</v>
      </c>
      <c r="AB26">
        <v>1</v>
      </c>
      <c r="AH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81</v>
      </c>
      <c r="C27">
        <v>1</v>
      </c>
      <c r="F27">
        <v>1</v>
      </c>
      <c r="G27">
        <v>1</v>
      </c>
      <c r="H27">
        <v>1</v>
      </c>
      <c r="O27">
        <v>1</v>
      </c>
      <c r="V27">
        <v>1</v>
      </c>
      <c r="AB27">
        <v>1</v>
      </c>
      <c r="AH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0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82</v>
      </c>
      <c r="C28">
        <v>0.5</v>
      </c>
      <c r="D28">
        <v>0.5</v>
      </c>
      <c r="E28">
        <v>1</v>
      </c>
      <c r="O28">
        <v>0.33</v>
      </c>
      <c r="P28">
        <v>0.33</v>
      </c>
      <c r="Q28">
        <v>0.33</v>
      </c>
      <c r="Y28">
        <v>1</v>
      </c>
      <c r="AB28">
        <v>1</v>
      </c>
      <c r="AH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0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83</v>
      </c>
      <c r="C29">
        <v>1</v>
      </c>
      <c r="E29">
        <v>1</v>
      </c>
      <c r="N29">
        <v>1</v>
      </c>
      <c r="U29">
        <v>1</v>
      </c>
      <c r="Y29">
        <v>1</v>
      </c>
      <c r="AC29">
        <v>1</v>
      </c>
      <c r="AF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0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84</v>
      </c>
      <c r="D30">
        <v>1</v>
      </c>
      <c r="F30">
        <v>1</v>
      </c>
      <c r="G30">
        <v>1</v>
      </c>
      <c r="H30">
        <v>0.5</v>
      </c>
      <c r="I30">
        <v>0.5</v>
      </c>
      <c r="P30">
        <v>0.5</v>
      </c>
      <c r="Q30">
        <v>0.5</v>
      </c>
      <c r="V30">
        <v>0.5</v>
      </c>
      <c r="W30">
        <v>0.5</v>
      </c>
      <c r="X30">
        <v>1</v>
      </c>
      <c r="AB30">
        <v>1</v>
      </c>
      <c r="AG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1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85</v>
      </c>
      <c r="C31">
        <v>1</v>
      </c>
      <c r="H31">
        <v>1</v>
      </c>
      <c r="P31">
        <v>1</v>
      </c>
      <c r="T31">
        <v>1</v>
      </c>
      <c r="U31">
        <v>1</v>
      </c>
      <c r="Y31">
        <v>1</v>
      </c>
      <c r="AB31">
        <v>1</v>
      </c>
      <c r="AG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1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86</v>
      </c>
      <c r="C32">
        <v>1</v>
      </c>
      <c r="E32">
        <v>1</v>
      </c>
      <c r="P32">
        <v>1</v>
      </c>
      <c r="Y32">
        <v>0.5</v>
      </c>
      <c r="Z32">
        <v>0.5</v>
      </c>
      <c r="AB32">
        <v>1</v>
      </c>
      <c r="AG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0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t="s">
        <v>87</v>
      </c>
      <c r="C33">
        <v>1</v>
      </c>
      <c r="E33">
        <v>1</v>
      </c>
      <c r="P33">
        <v>0.5</v>
      </c>
      <c r="Q33">
        <v>0.5</v>
      </c>
      <c r="Z33">
        <v>1</v>
      </c>
      <c r="AC33">
        <v>1</v>
      </c>
      <c r="AG33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0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t="s">
        <v>88</v>
      </c>
      <c r="C34">
        <v>1</v>
      </c>
      <c r="F34">
        <v>1</v>
      </c>
      <c r="G34">
        <v>0.5</v>
      </c>
      <c r="I34">
        <v>1</v>
      </c>
      <c r="O34">
        <v>1</v>
      </c>
      <c r="W34">
        <v>1</v>
      </c>
      <c r="Y34">
        <v>1</v>
      </c>
      <c r="AC34">
        <v>1</v>
      </c>
      <c r="AH34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t="s">
        <v>89</v>
      </c>
      <c r="D35">
        <v>1</v>
      </c>
      <c r="F35">
        <v>1</v>
      </c>
      <c r="H35">
        <v>1</v>
      </c>
      <c r="O35">
        <v>1</v>
      </c>
      <c r="AB35">
        <v>1</v>
      </c>
      <c r="AG3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0</v>
      </c>
      <c r="AV35">
        <f t="shared" si="15"/>
        <v>1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0</v>
      </c>
      <c r="CB35">
        <f t="shared" si="8"/>
        <v>0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t="s">
        <v>90</v>
      </c>
      <c r="C36">
        <v>1</v>
      </c>
      <c r="E36">
        <v>1</v>
      </c>
      <c r="P36">
        <v>0.5</v>
      </c>
      <c r="Q36">
        <v>0.5</v>
      </c>
      <c r="V36">
        <v>1</v>
      </c>
      <c r="Y36">
        <v>0.5</v>
      </c>
      <c r="Z36">
        <v>0.5</v>
      </c>
      <c r="AC36">
        <v>1</v>
      </c>
      <c r="AF36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1</v>
      </c>
      <c r="BU36">
        <f t="shared" si="40"/>
        <v>0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30</v>
      </c>
      <c r="AR108" s="7">
        <f t="shared" si="91"/>
        <v>30</v>
      </c>
      <c r="AS108" s="7">
        <f t="shared" si="91"/>
        <v>11</v>
      </c>
      <c r="AT108" s="7">
        <f t="shared" si="91"/>
        <v>17</v>
      </c>
      <c r="AU108" s="7">
        <f t="shared" si="91"/>
        <v>15</v>
      </c>
      <c r="AV108" s="7">
        <f t="shared" si="91"/>
        <v>10</v>
      </c>
      <c r="AW108" s="7">
        <f t="shared" si="91"/>
        <v>13</v>
      </c>
      <c r="AX108" s="7">
        <f t="shared" si="91"/>
        <v>4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4</v>
      </c>
      <c r="BC108" s="7">
        <f t="shared" si="91"/>
        <v>12</v>
      </c>
      <c r="BD108" s="7">
        <f t="shared" si="91"/>
        <v>18</v>
      </c>
      <c r="BE108" s="7">
        <f t="shared" si="91"/>
        <v>6</v>
      </c>
      <c r="BF108" s="7">
        <f t="shared" si="91"/>
        <v>0</v>
      </c>
      <c r="BG108" s="7">
        <f t="shared" si="91"/>
        <v>0</v>
      </c>
      <c r="BH108" s="7">
        <f t="shared" si="91"/>
        <v>1</v>
      </c>
      <c r="BI108" s="7">
        <f t="shared" si="91"/>
        <v>7</v>
      </c>
      <c r="BJ108" s="7">
        <f t="shared" si="91"/>
        <v>9</v>
      </c>
      <c r="BK108" s="7">
        <f t="shared" si="91"/>
        <v>5</v>
      </c>
      <c r="BL108" s="7">
        <f t="shared" si="91"/>
        <v>8</v>
      </c>
      <c r="BM108" s="7">
        <f t="shared" si="91"/>
        <v>19</v>
      </c>
      <c r="BN108" s="7">
        <f t="shared" si="91"/>
        <v>6</v>
      </c>
      <c r="BO108" s="7">
        <f t="shared" si="91"/>
        <v>3</v>
      </c>
      <c r="BP108" s="7">
        <f t="shared" si="91"/>
        <v>17</v>
      </c>
      <c r="BQ108" s="7">
        <f t="shared" si="91"/>
        <v>12</v>
      </c>
      <c r="BR108" s="7">
        <f t="shared" si="91"/>
        <v>2</v>
      </c>
      <c r="BS108" s="7">
        <f t="shared" si="91"/>
        <v>0</v>
      </c>
      <c r="BT108" s="7">
        <f t="shared" si="91"/>
        <v>5</v>
      </c>
      <c r="BU108" s="7">
        <f t="shared" si="91"/>
        <v>17</v>
      </c>
      <c r="BV108" s="7">
        <f t="shared" si="91"/>
        <v>12</v>
      </c>
      <c r="BW108" s="8" t="s">
        <v>39</v>
      </c>
      <c r="BX108" s="8">
        <f>SUM(BX7:BX107)</f>
        <v>30</v>
      </c>
      <c r="BY108" s="8">
        <f aca="true" t="shared" si="92" ref="BY108:CD108">SUM(BY7:BY107)</f>
        <v>30</v>
      </c>
      <c r="BZ108" s="8">
        <f t="shared" si="92"/>
        <v>30</v>
      </c>
      <c r="CA108" s="8">
        <f t="shared" si="92"/>
        <v>19</v>
      </c>
      <c r="CB108" s="8">
        <f t="shared" si="92"/>
        <v>25</v>
      </c>
      <c r="CC108" s="8">
        <f t="shared" si="92"/>
        <v>29</v>
      </c>
      <c r="CD108" s="8">
        <f t="shared" si="92"/>
        <v>29</v>
      </c>
    </row>
    <row r="109" spans="1:40" ht="12.75">
      <c r="A109" s="7"/>
      <c r="B109" s="57" t="s">
        <v>40</v>
      </c>
      <c r="C109" s="8"/>
      <c r="D109" s="58">
        <f>SUM(D7:D107)</f>
        <v>7.5</v>
      </c>
      <c r="E109" s="1">
        <f aca="true" t="shared" si="93" ref="E109:AH109">SUM(E7:E107)</f>
        <v>10</v>
      </c>
      <c r="F109" s="1">
        <f>SUM(F7:F107)</f>
        <v>16.5</v>
      </c>
      <c r="G109" s="1">
        <f t="shared" si="93"/>
        <v>12.5</v>
      </c>
      <c r="H109" s="1">
        <f t="shared" si="93"/>
        <v>8.5</v>
      </c>
      <c r="I109" s="1">
        <f t="shared" si="93"/>
        <v>11.5</v>
      </c>
      <c r="J109" s="58">
        <f t="shared" si="93"/>
        <v>4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3.5</v>
      </c>
      <c r="O109" s="1">
        <f t="shared" si="93"/>
        <v>9.83</v>
      </c>
      <c r="P109" s="1">
        <f t="shared" si="93"/>
        <v>13.83</v>
      </c>
      <c r="Q109" s="1">
        <f t="shared" si="93"/>
        <v>2.83</v>
      </c>
      <c r="R109" s="1">
        <f t="shared" si="93"/>
        <v>0</v>
      </c>
      <c r="S109" s="58">
        <f t="shared" si="93"/>
        <v>0</v>
      </c>
      <c r="T109" s="1">
        <f t="shared" si="93"/>
        <v>1</v>
      </c>
      <c r="U109" s="1">
        <f t="shared" si="93"/>
        <v>7</v>
      </c>
      <c r="V109" s="1">
        <f t="shared" si="93"/>
        <v>8</v>
      </c>
      <c r="W109" s="58">
        <f t="shared" si="93"/>
        <v>4</v>
      </c>
      <c r="X109" s="1">
        <f t="shared" si="93"/>
        <v>6</v>
      </c>
      <c r="Y109" s="1">
        <f t="shared" si="93"/>
        <v>15</v>
      </c>
      <c r="Z109" s="58">
        <f t="shared" si="93"/>
        <v>4</v>
      </c>
      <c r="AA109" s="1">
        <f t="shared" si="93"/>
        <v>2</v>
      </c>
      <c r="AB109" s="1">
        <f t="shared" si="93"/>
        <v>15.5</v>
      </c>
      <c r="AC109" s="1">
        <f t="shared" si="93"/>
        <v>10.5</v>
      </c>
      <c r="AD109" s="1">
        <f t="shared" si="93"/>
        <v>1</v>
      </c>
      <c r="AE109" s="58">
        <f t="shared" si="93"/>
        <v>0</v>
      </c>
      <c r="AF109" s="1">
        <f t="shared" si="93"/>
        <v>4</v>
      </c>
      <c r="AG109" s="1">
        <f t="shared" si="93"/>
        <v>14.5</v>
      </c>
      <c r="AH109" s="58">
        <f t="shared" si="93"/>
        <v>10.5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30</v>
      </c>
      <c r="E110" s="1">
        <f>BY108</f>
        <v>30</v>
      </c>
      <c r="F110" s="1">
        <f>BY108</f>
        <v>30</v>
      </c>
      <c r="G110" s="1">
        <f>BY108</f>
        <v>30</v>
      </c>
      <c r="H110" s="1">
        <f>BY108</f>
        <v>30</v>
      </c>
      <c r="I110" s="1">
        <f>BY108</f>
        <v>30</v>
      </c>
      <c r="J110" s="58">
        <f>BY108</f>
        <v>30</v>
      </c>
      <c r="K110" s="2">
        <f>BZ108</f>
        <v>30</v>
      </c>
      <c r="L110" s="2">
        <f>BZ108</f>
        <v>30</v>
      </c>
      <c r="M110" s="2">
        <f>BZ108</f>
        <v>30</v>
      </c>
      <c r="N110" s="2">
        <f>BZ108</f>
        <v>30</v>
      </c>
      <c r="O110" s="2">
        <f>BZ108</f>
        <v>30</v>
      </c>
      <c r="P110" s="2">
        <f>BZ108</f>
        <v>30</v>
      </c>
      <c r="Q110" s="2">
        <f>BZ108</f>
        <v>30</v>
      </c>
      <c r="R110" s="2">
        <f>BZ108</f>
        <v>30</v>
      </c>
      <c r="S110" s="59">
        <f>BZ108</f>
        <v>30</v>
      </c>
      <c r="T110" s="3">
        <f>CA108</f>
        <v>19</v>
      </c>
      <c r="U110" s="3">
        <f>CA108</f>
        <v>19</v>
      </c>
      <c r="V110" s="3">
        <f>CA108</f>
        <v>19</v>
      </c>
      <c r="W110" s="60">
        <f>CA108</f>
        <v>19</v>
      </c>
      <c r="X110" s="8">
        <f>CB108</f>
        <v>25</v>
      </c>
      <c r="Y110" s="8">
        <f>CB108</f>
        <v>25</v>
      </c>
      <c r="Z110" s="57">
        <f>CB108</f>
        <v>25</v>
      </c>
      <c r="AA110" s="5">
        <f>CC108</f>
        <v>29</v>
      </c>
      <c r="AB110" s="5">
        <f>CC108</f>
        <v>29</v>
      </c>
      <c r="AC110" s="5">
        <f>CC108</f>
        <v>29</v>
      </c>
      <c r="AD110" s="5">
        <f>CC108</f>
        <v>29</v>
      </c>
      <c r="AE110" s="62">
        <f>CC108</f>
        <v>29</v>
      </c>
      <c r="AF110" s="6">
        <f>CD108</f>
        <v>29</v>
      </c>
      <c r="AG110" s="6">
        <f>CD108</f>
        <v>29</v>
      </c>
      <c r="AH110" s="63">
        <f>CD108</f>
        <v>29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192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18</v>
      </c>
    </row>
    <row r="112" spans="1:43" ht="12.75">
      <c r="A112" s="7"/>
      <c r="B112" s="7" t="s">
        <v>42</v>
      </c>
      <c r="C112" s="7"/>
      <c r="D112" s="47">
        <f>(D109/AR108)*100</f>
        <v>25</v>
      </c>
      <c r="E112" s="47">
        <f>(E109/BY108)*100</f>
        <v>33.33333333333333</v>
      </c>
      <c r="F112" s="47">
        <f>(F109/BY108)*100</f>
        <v>55.00000000000001</v>
      </c>
      <c r="G112" s="47">
        <f>(G109/BY108)*100</f>
        <v>41.66666666666667</v>
      </c>
      <c r="H112" s="47">
        <f>(H109/BY108)*100</f>
        <v>28.333333333333332</v>
      </c>
      <c r="I112" s="47">
        <f>(I109/BY108)*100</f>
        <v>38.333333333333336</v>
      </c>
      <c r="J112" s="47">
        <f>(J109/BY108)*100</f>
        <v>13.333333333333334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11.666666666666666</v>
      </c>
      <c r="O112" s="47">
        <f>(O109/BZ108)*100</f>
        <v>32.766666666666666</v>
      </c>
      <c r="P112" s="47">
        <f>(P109/BZ108)*100</f>
        <v>46.1</v>
      </c>
      <c r="Q112" s="47">
        <f>(Q109/BZ108)*100</f>
        <v>9.433333333333334</v>
      </c>
      <c r="R112" s="47">
        <f>(R109/BZ108)*100</f>
        <v>0</v>
      </c>
      <c r="S112" s="47">
        <f>(S109/BZ108)*100</f>
        <v>0</v>
      </c>
      <c r="T112" s="47">
        <f>(T109/CA108)*100</f>
        <v>5.263157894736842</v>
      </c>
      <c r="U112" s="47">
        <f>(U109/CA108)*100</f>
        <v>36.84210526315789</v>
      </c>
      <c r="V112" s="47">
        <f>(V109/CA108)*100</f>
        <v>42.10526315789473</v>
      </c>
      <c r="W112" s="47">
        <f>(W109/CA108)*100</f>
        <v>21.052631578947366</v>
      </c>
      <c r="X112" s="47">
        <f>(X109/CB108)*100</f>
        <v>24</v>
      </c>
      <c r="Y112" s="47">
        <f>(Y109/CB108)*100</f>
        <v>60</v>
      </c>
      <c r="Z112" s="47">
        <f>(Z109/CB108)*100</f>
        <v>16</v>
      </c>
      <c r="AA112" s="47">
        <f>(AA109/CC108)*100</f>
        <v>6.896551724137931</v>
      </c>
      <c r="AB112" s="47">
        <f>(AB109/CC108)*100</f>
        <v>53.44827586206896</v>
      </c>
      <c r="AC112" s="47">
        <f>(AC109/CC108)*100</f>
        <v>36.206896551724135</v>
      </c>
      <c r="AD112" s="47">
        <f>(AD109/CC108)*100</f>
        <v>3.4482758620689653</v>
      </c>
      <c r="AE112" s="47">
        <f>(AE109/CC108)*100</f>
        <v>0</v>
      </c>
      <c r="AF112" s="47">
        <f>(AF109/CD108)*100</f>
        <v>13.793103448275861</v>
      </c>
      <c r="AG112" s="47">
        <f>(AG109/CD108)*100</f>
        <v>50</v>
      </c>
      <c r="AH112" s="47">
        <f>(AH109/CD108)*100</f>
        <v>36.206896551724135</v>
      </c>
      <c r="AP112" t="s">
        <v>55</v>
      </c>
      <c r="AQ112">
        <f>AQ108*7</f>
        <v>210</v>
      </c>
    </row>
    <row r="114" spans="42:43" ht="12.75">
      <c r="AP114" t="s">
        <v>57</v>
      </c>
      <c r="AQ114">
        <f>(AQ110-AQ111)/AQ112</f>
        <v>0.8285714285714286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2011-07-08T10:06:48Z</dcterms:modified>
  <cp:category/>
  <cp:version/>
  <cp:contentType/>
  <cp:contentStatus/>
</cp:coreProperties>
</file>